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PC\Backup_P'Nit\D\FromG\NIT\Meeting\FHT committee\Period_58\ระเบียบวาระ\เอกสารการประชุมครั้งที่ 5\"/>
    </mc:Choice>
  </mc:AlternateContent>
  <bookViews>
    <workbookView xWindow="0" yWindow="0" windowWidth="17970" windowHeight="6240"/>
  </bookViews>
  <sheets>
    <sheet name="Sheet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J18" i="1"/>
  <c r="I18" i="1"/>
  <c r="K18" i="1" s="1"/>
  <c r="H18" i="1"/>
  <c r="E18" i="1"/>
  <c r="J17" i="1"/>
  <c r="I17" i="1"/>
  <c r="K17" i="1" s="1"/>
  <c r="H17" i="1"/>
  <c r="E17" i="1"/>
  <c r="J16" i="1"/>
  <c r="I16" i="1"/>
  <c r="K16" i="1" s="1"/>
  <c r="H16" i="1"/>
  <c r="E16" i="1"/>
  <c r="J15" i="1"/>
  <c r="I15" i="1"/>
  <c r="K15" i="1" s="1"/>
  <c r="H15" i="1"/>
  <c r="E15" i="1"/>
  <c r="J14" i="1"/>
  <c r="I14" i="1"/>
  <c r="K14" i="1" s="1"/>
  <c r="H14" i="1"/>
  <c r="E14" i="1"/>
  <c r="G13" i="1"/>
  <c r="F13" i="1"/>
  <c r="H13" i="1" s="1"/>
  <c r="D13" i="1"/>
  <c r="J13" i="1" s="1"/>
  <c r="C13" i="1"/>
  <c r="I13" i="1" s="1"/>
  <c r="G12" i="1"/>
  <c r="F12" i="1"/>
  <c r="H12" i="1" s="1"/>
  <c r="D12" i="1"/>
  <c r="J12" i="1" s="1"/>
  <c r="C12" i="1"/>
  <c r="I12" i="1" s="1"/>
  <c r="G11" i="1"/>
  <c r="F11" i="1"/>
  <c r="H11" i="1" s="1"/>
  <c r="D11" i="1"/>
  <c r="J11" i="1" s="1"/>
  <c r="C11" i="1"/>
  <c r="I11" i="1" s="1"/>
  <c r="G10" i="1"/>
  <c r="F10" i="1"/>
  <c r="H10" i="1" s="1"/>
  <c r="D10" i="1"/>
  <c r="J10" i="1" s="1"/>
  <c r="C10" i="1"/>
  <c r="I10" i="1" s="1"/>
  <c r="G9" i="1"/>
  <c r="F9" i="1"/>
  <c r="H9" i="1" s="1"/>
  <c r="D9" i="1"/>
  <c r="J9" i="1" s="1"/>
  <c r="C9" i="1"/>
  <c r="I9" i="1" s="1"/>
  <c r="G8" i="1"/>
  <c r="G19" i="1" s="1"/>
  <c r="F8" i="1"/>
  <c r="H8" i="1" s="1"/>
  <c r="D8" i="1"/>
  <c r="J8" i="1" s="1"/>
  <c r="C8" i="1"/>
  <c r="C19" i="1" s="1"/>
  <c r="G7" i="1"/>
  <c r="F7" i="1"/>
  <c r="F19" i="1" s="1"/>
  <c r="D7" i="1"/>
  <c r="D19" i="1" s="1"/>
  <c r="C7" i="1"/>
  <c r="I7" i="1" s="1"/>
  <c r="I19" i="1" l="1"/>
  <c r="K9" i="1"/>
  <c r="K10" i="1"/>
  <c r="K11" i="1"/>
  <c r="K12" i="1"/>
  <c r="K13" i="1"/>
  <c r="H7" i="1"/>
  <c r="H19" i="1" s="1"/>
  <c r="J7" i="1"/>
  <c r="J19" i="1" s="1"/>
  <c r="E8" i="1"/>
  <c r="I8" i="1"/>
  <c r="K8" i="1" s="1"/>
  <c r="E10" i="1"/>
  <c r="E12" i="1"/>
  <c r="E7" i="1"/>
  <c r="E9" i="1"/>
  <c r="E11" i="1"/>
  <c r="E13" i="1"/>
  <c r="E19" i="1" l="1"/>
  <c r="K7" i="1"/>
  <c r="K19" i="1" s="1"/>
  <c r="I20" i="1" s="1"/>
</calcChain>
</file>

<file path=xl/sharedStrings.xml><?xml version="1.0" encoding="utf-8"?>
<sst xmlns="http://schemas.openxmlformats.org/spreadsheetml/2006/main" count="35" uniqueCount="29">
  <si>
    <t>งบดำเนินงาน</t>
  </si>
  <si>
    <t>งานโรงแรม พี เอส ยู ลอดจ์</t>
  </si>
  <si>
    <t>เดือน</t>
  </si>
  <si>
    <r>
      <t>อัตราการเข้าพัก</t>
    </r>
    <r>
      <rPr>
        <b/>
        <sz val="13"/>
        <color theme="1"/>
        <rFont val="TH SarabunPSK"/>
        <family val="2"/>
      </rPr>
      <t>(Occupancy Rate)</t>
    </r>
  </si>
  <si>
    <t>แผนกห้องพัก</t>
  </si>
  <si>
    <t>แผนกห้องอาหาร</t>
  </si>
  <si>
    <t>รวมรายรับ-จ่าย ( 2 แผนก )</t>
  </si>
  <si>
    <t>รายรับ</t>
  </si>
  <si>
    <t>รายจ่าย</t>
  </si>
  <si>
    <t>คงเหลือ</t>
  </si>
  <si>
    <t>รวมจำนวนเงิน</t>
  </si>
  <si>
    <t>ประจำปีงบประมาณ 2558</t>
  </si>
  <si>
    <t>ตุลาคม 2557</t>
  </si>
  <si>
    <t>พฤศจิกายน 2557</t>
  </si>
  <si>
    <t>ธันวาคม 2557</t>
  </si>
  <si>
    <t>มกราคม 2558</t>
  </si>
  <si>
    <t>กุมภาพันธ์ 2558</t>
  </si>
  <si>
    <t>มีนาคม 2558</t>
  </si>
  <si>
    <t>เมษายน 2558</t>
  </si>
  <si>
    <t>พฤษภาคม 2558</t>
  </si>
  <si>
    <t>มิถุนายน 2558</t>
  </si>
  <si>
    <t>กรกฎาคม 2558</t>
  </si>
  <si>
    <t>สิงหาคม 2558</t>
  </si>
  <si>
    <t>กันยายน 2558</t>
  </si>
  <si>
    <t>ยอดยกมา 1 ตุลาคม 2557</t>
  </si>
  <si>
    <t>ยอดยกไป 30 กันยายน 2558</t>
  </si>
  <si>
    <t xml:space="preserve">หมายเหตุ </t>
  </si>
  <si>
    <t>1.งานโรงแรม พี เอส ยู ลอดจ์ ได้รับเงินสนับสนุนจากคณะการบริการและการท่องเที่ยว จากปีงบประมาณ 2557 เป็นจำนวนเงิน  2,527,400   บาท</t>
  </si>
  <si>
    <t>2.โปรแกรม Fidelio    ปีงบประมาณ 2558  จำนวนเงิน  57,298.50 บาท (อยู่ในรายจ่ายเดือน มกราคม 2558)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</si>
</sst>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b/>
      <u/>
      <sz val="16"/>
      <color theme="1"/>
      <name val="TH SarabunPSK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12" xfId="0" applyFont="1" applyBorder="1"/>
    <xf numFmtId="10" fontId="4" fillId="0" borderId="13" xfId="0" applyNumberFormat="1" applyFont="1" applyBorder="1" applyAlignment="1">
      <alignment horizontal="center"/>
    </xf>
    <xf numFmtId="43" fontId="4" fillId="2" borderId="14" xfId="0" applyNumberFormat="1" applyFont="1" applyFill="1" applyBorder="1"/>
    <xf numFmtId="43" fontId="4" fillId="2" borderId="15" xfId="0" applyNumberFormat="1" applyFont="1" applyFill="1" applyBorder="1"/>
    <xf numFmtId="43" fontId="4" fillId="2" borderId="16" xfId="0" applyNumberFormat="1" applyFont="1" applyFill="1" applyBorder="1"/>
    <xf numFmtId="43" fontId="4" fillId="3" borderId="14" xfId="0" applyNumberFormat="1" applyFont="1" applyFill="1" applyBorder="1"/>
    <xf numFmtId="43" fontId="4" fillId="3" borderId="15" xfId="0" applyNumberFormat="1" applyFont="1" applyFill="1" applyBorder="1"/>
    <xf numFmtId="43" fontId="4" fillId="3" borderId="16" xfId="0" applyNumberFormat="1" applyFont="1" applyFill="1" applyBorder="1"/>
    <xf numFmtId="43" fontId="4" fillId="4" borderId="14" xfId="0" applyNumberFormat="1" applyFont="1" applyFill="1" applyBorder="1"/>
    <xf numFmtId="43" fontId="4" fillId="4" borderId="15" xfId="0" applyNumberFormat="1" applyFont="1" applyFill="1" applyBorder="1"/>
    <xf numFmtId="43" fontId="4" fillId="4" borderId="16" xfId="0" applyNumberFormat="1" applyFont="1" applyFill="1" applyBorder="1"/>
    <xf numFmtId="0" fontId="4" fillId="0" borderId="17" xfId="0" applyFont="1" applyBorder="1"/>
    <xf numFmtId="10" fontId="4" fillId="0" borderId="18" xfId="0" applyNumberFormat="1" applyFont="1" applyBorder="1" applyAlignment="1">
      <alignment horizontal="center"/>
    </xf>
    <xf numFmtId="43" fontId="4" fillId="2" borderId="19" xfId="0" applyNumberFormat="1" applyFont="1" applyFill="1" applyBorder="1"/>
    <xf numFmtId="43" fontId="4" fillId="2" borderId="20" xfId="0" applyNumberFormat="1" applyFont="1" applyFill="1" applyBorder="1"/>
    <xf numFmtId="43" fontId="4" fillId="2" borderId="21" xfId="0" applyNumberFormat="1" applyFont="1" applyFill="1" applyBorder="1"/>
    <xf numFmtId="43" fontId="4" fillId="3" borderId="19" xfId="0" applyNumberFormat="1" applyFont="1" applyFill="1" applyBorder="1"/>
    <xf numFmtId="43" fontId="4" fillId="3" borderId="20" xfId="0" applyNumberFormat="1" applyFont="1" applyFill="1" applyBorder="1"/>
    <xf numFmtId="43" fontId="4" fillId="3" borderId="21" xfId="0" applyNumberFormat="1" applyFont="1" applyFill="1" applyBorder="1"/>
    <xf numFmtId="43" fontId="4" fillId="4" borderId="19" xfId="0" applyNumberFormat="1" applyFont="1" applyFill="1" applyBorder="1"/>
    <xf numFmtId="43" fontId="4" fillId="4" borderId="20" xfId="0" applyNumberFormat="1" applyFont="1" applyFill="1" applyBorder="1"/>
    <xf numFmtId="43" fontId="4" fillId="4" borderId="21" xfId="0" applyNumberFormat="1" applyFont="1" applyFill="1" applyBorder="1"/>
    <xf numFmtId="0" fontId="4" fillId="0" borderId="22" xfId="0" applyFont="1" applyBorder="1"/>
    <xf numFmtId="10" fontId="4" fillId="0" borderId="23" xfId="0" applyNumberFormat="1" applyFont="1" applyBorder="1" applyAlignment="1">
      <alignment horizontal="center"/>
    </xf>
    <xf numFmtId="43" fontId="4" fillId="2" borderId="24" xfId="0" applyNumberFormat="1" applyFont="1" applyFill="1" applyBorder="1"/>
    <xf numFmtId="43" fontId="4" fillId="2" borderId="25" xfId="0" applyNumberFormat="1" applyFont="1" applyFill="1" applyBorder="1"/>
    <xf numFmtId="43" fontId="4" fillId="2" borderId="26" xfId="0" applyNumberFormat="1" applyFont="1" applyFill="1" applyBorder="1"/>
    <xf numFmtId="43" fontId="4" fillId="3" borderId="24" xfId="0" applyNumberFormat="1" applyFont="1" applyFill="1" applyBorder="1"/>
    <xf numFmtId="43" fontId="4" fillId="3" borderId="25" xfId="0" applyNumberFormat="1" applyFont="1" applyFill="1" applyBorder="1"/>
    <xf numFmtId="43" fontId="4" fillId="3" borderId="26" xfId="0" applyNumberFormat="1" applyFont="1" applyFill="1" applyBorder="1"/>
    <xf numFmtId="43" fontId="4" fillId="4" borderId="24" xfId="0" applyNumberFormat="1" applyFont="1" applyFill="1" applyBorder="1"/>
    <xf numFmtId="43" fontId="4" fillId="4" borderId="25" xfId="0" applyNumberFormat="1" applyFont="1" applyFill="1" applyBorder="1"/>
    <xf numFmtId="43" fontId="4" fillId="4" borderId="26" xfId="0" applyNumberFormat="1" applyFont="1" applyFill="1" applyBorder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4" fillId="2" borderId="21" xfId="0" applyNumberFormat="1" applyFont="1" applyFill="1" applyBorder="1" applyAlignment="1">
      <alignment horizontal="center"/>
    </xf>
    <xf numFmtId="0" fontId="2" fillId="0" borderId="27" xfId="0" applyFont="1" applyBorder="1" applyAlignment="1"/>
    <xf numFmtId="43" fontId="2" fillId="2" borderId="29" xfId="0" applyNumberFormat="1" applyFont="1" applyFill="1" applyBorder="1"/>
    <xf numFmtId="43" fontId="2" fillId="2" borderId="30" xfId="0" applyNumberFormat="1" applyFont="1" applyFill="1" applyBorder="1"/>
    <xf numFmtId="43" fontId="2" fillId="2" borderId="31" xfId="0" applyNumberFormat="1" applyFont="1" applyFill="1" applyBorder="1"/>
    <xf numFmtId="43" fontId="2" fillId="3" borderId="29" xfId="0" applyNumberFormat="1" applyFont="1" applyFill="1" applyBorder="1"/>
    <xf numFmtId="43" fontId="2" fillId="3" borderId="30" xfId="0" applyNumberFormat="1" applyFont="1" applyFill="1" applyBorder="1"/>
    <xf numFmtId="43" fontId="2" fillId="3" borderId="31" xfId="0" applyNumberFormat="1" applyFont="1" applyFill="1" applyBorder="1"/>
    <xf numFmtId="43" fontId="2" fillId="4" borderId="29" xfId="0" applyNumberFormat="1" applyFont="1" applyFill="1" applyBorder="1"/>
    <xf numFmtId="43" fontId="2" fillId="4" borderId="30" xfId="0" applyNumberFormat="1" applyFont="1" applyFill="1" applyBorder="1"/>
    <xf numFmtId="43" fontId="2" fillId="4" borderId="31" xfId="0" applyNumberFormat="1" applyFont="1" applyFill="1" applyBorder="1"/>
    <xf numFmtId="10" fontId="7" fillId="0" borderId="28" xfId="2" applyNumberFormat="1" applyFont="1" applyBorder="1" applyAlignment="1">
      <alignment horizontal="center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43" fontId="2" fillId="5" borderId="27" xfId="1" applyFont="1" applyFill="1" applyBorder="1" applyAlignment="1">
      <alignment horizontal="right" vertical="center"/>
    </xf>
    <xf numFmtId="43" fontId="2" fillId="5" borderId="35" xfId="1" applyFont="1" applyFill="1" applyBorder="1" applyAlignment="1">
      <alignment horizontal="right" vertical="center"/>
    </xf>
    <xf numFmtId="43" fontId="2" fillId="5" borderId="36" xfId="1" applyFont="1" applyFill="1" applyBorder="1" applyAlignment="1">
      <alignment horizontal="right" vertical="center"/>
    </xf>
    <xf numFmtId="43" fontId="2" fillId="5" borderId="32" xfId="0" applyNumberFormat="1" applyFont="1" applyFill="1" applyBorder="1" applyAlignment="1">
      <alignment horizontal="center"/>
    </xf>
    <xf numFmtId="43" fontId="2" fillId="5" borderId="33" xfId="0" applyNumberFormat="1" applyFont="1" applyFill="1" applyBorder="1" applyAlignment="1">
      <alignment horizontal="center"/>
    </xf>
    <xf numFmtId="43" fontId="2" fillId="5" borderId="3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odge\&#3585;&#3634;&#3619;&#3648;&#3591;&#3636;&#3609;\&#3610;&#3633;&#3597;&#3594;&#3637;&#3591;&#3634;&#3609;&#3650;&#3619;&#3591;&#3649;&#3619;&#3617;\&#3619;&#3633;&#3610;-&#3592;&#3656;&#3634;&#3618;%20&#3611;&#3637;58\&#3627;&#3657;&#3629;&#3591;&#3614;&#3633;&#3585;-58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Lodge\&#3585;&#3634;&#3619;&#3648;&#3591;&#3636;&#3609;\&#3610;&#3633;&#3597;&#3594;&#3637;&#3591;&#3634;&#3609;&#3650;&#3619;&#3591;&#3649;&#3619;&#3617;\&#3619;&#3633;&#3610;-&#3592;&#3656;&#3634;&#3618;%20&#3611;&#3637;58\&#3627;&#3657;&#3629;&#3591;&#3629;&#3634;&#3627;&#3634;&#3619;-58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ุลาคม"/>
      <sheetName val="พฤศจิกายน"/>
      <sheetName val="ธันวาคม"/>
      <sheetName val="มกราคม"/>
      <sheetName val="กุมภาพันธ์"/>
      <sheetName val="มีนาคม"/>
      <sheetName val="เมษายน"/>
      <sheetName val="พฤษภาคม"/>
      <sheetName val="มิถุนายน"/>
      <sheetName val="กรกฎาคม"/>
      <sheetName val="สิงหาคม"/>
      <sheetName val="กันยายน"/>
      <sheetName val="สรุปรายรับ-รายจ่าย"/>
      <sheetName val="สรุปรายรับ-รายจ่าย(ใหม่)"/>
      <sheetName val="แบบฟอร์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H6">
            <v>139991</v>
          </cell>
        </row>
        <row r="7">
          <cell r="H7">
            <v>47878.32</v>
          </cell>
        </row>
        <row r="8">
          <cell r="H8">
            <v>104511</v>
          </cell>
        </row>
        <row r="9">
          <cell r="H9">
            <v>11660</v>
          </cell>
        </row>
        <row r="10">
          <cell r="H10">
            <v>29255.944000000003</v>
          </cell>
        </row>
        <row r="12">
          <cell r="H12">
            <v>155413</v>
          </cell>
        </row>
        <row r="13">
          <cell r="H13">
            <v>42536.26</v>
          </cell>
        </row>
        <row r="14">
          <cell r="H14">
            <v>113474</v>
          </cell>
        </row>
        <row r="15">
          <cell r="H15">
            <v>8780</v>
          </cell>
        </row>
        <row r="16">
          <cell r="H16">
            <v>14269.951999999999</v>
          </cell>
        </row>
        <row r="18">
          <cell r="H18">
            <v>223606</v>
          </cell>
        </row>
        <row r="19">
          <cell r="H19">
            <v>41683.279999999999</v>
          </cell>
        </row>
        <row r="20">
          <cell r="H20">
            <v>114034</v>
          </cell>
        </row>
        <row r="21">
          <cell r="H21">
            <v>20270</v>
          </cell>
        </row>
        <row r="22">
          <cell r="H22">
            <v>4697.3040000000001</v>
          </cell>
        </row>
        <row r="24">
          <cell r="H24">
            <v>174598</v>
          </cell>
        </row>
        <row r="25">
          <cell r="H25">
            <v>101303.09999999999</v>
          </cell>
        </row>
        <row r="26">
          <cell r="H26">
            <v>114034</v>
          </cell>
        </row>
        <row r="27">
          <cell r="H27">
            <v>14870</v>
          </cell>
        </row>
        <row r="28">
          <cell r="H28">
            <v>41623.767999999996</v>
          </cell>
        </row>
        <row r="30">
          <cell r="H30">
            <v>104329</v>
          </cell>
        </row>
        <row r="31">
          <cell r="H31">
            <v>33710.980000000003</v>
          </cell>
        </row>
        <row r="32">
          <cell r="H32">
            <v>114034</v>
          </cell>
        </row>
        <row r="33">
          <cell r="H33">
            <v>7670</v>
          </cell>
        </row>
        <row r="34">
          <cell r="H34">
            <v>26785.440000000002</v>
          </cell>
        </row>
        <row r="36">
          <cell r="H36">
            <v>161892</v>
          </cell>
        </row>
        <row r="37">
          <cell r="H37">
            <v>50108.31</v>
          </cell>
        </row>
        <row r="38">
          <cell r="H38">
            <v>114034</v>
          </cell>
        </row>
        <row r="39">
          <cell r="H39">
            <v>8230</v>
          </cell>
        </row>
        <row r="40">
          <cell r="H40">
            <v>34905.288</v>
          </cell>
        </row>
        <row r="42">
          <cell r="H42">
            <v>202154</v>
          </cell>
        </row>
        <row r="43">
          <cell r="H43">
            <v>34326.700000000004</v>
          </cell>
        </row>
        <row r="44">
          <cell r="H44">
            <v>117074</v>
          </cell>
        </row>
        <row r="45">
          <cell r="H45">
            <v>18720</v>
          </cell>
        </row>
        <row r="46">
          <cell r="H46">
            <v>35000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ุลาคม"/>
      <sheetName val="พฤศจิกายน"/>
      <sheetName val="ธันวาคม"/>
      <sheetName val="มกราคม"/>
      <sheetName val="กุมภาพันธ์"/>
      <sheetName val="มีนาคม"/>
      <sheetName val="เมษายน"/>
      <sheetName val="พฤษภาคม"/>
      <sheetName val="มิถุนายน"/>
      <sheetName val="กรกฎาคม"/>
      <sheetName val="สิงหาคม"/>
      <sheetName val="กันยายน"/>
      <sheetName val="สรุปรายรับ-รายจ่าย"/>
      <sheetName val="แบบฟอร์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F6">
            <v>167725</v>
          </cell>
        </row>
        <row r="7">
          <cell r="F7">
            <v>123982.35</v>
          </cell>
        </row>
        <row r="8">
          <cell r="F8">
            <v>43800</v>
          </cell>
        </row>
        <row r="9">
          <cell r="F9">
            <v>8250</v>
          </cell>
        </row>
        <row r="10">
          <cell r="F10">
            <v>0</v>
          </cell>
        </row>
        <row r="12">
          <cell r="F12">
            <v>202215</v>
          </cell>
        </row>
        <row r="13">
          <cell r="F13">
            <v>156387.5</v>
          </cell>
        </row>
        <row r="14">
          <cell r="F14">
            <v>43800</v>
          </cell>
        </row>
        <row r="15">
          <cell r="F15">
            <v>5690</v>
          </cell>
        </row>
        <row r="16">
          <cell r="F16">
            <v>0</v>
          </cell>
        </row>
        <row r="18">
          <cell r="F18">
            <v>154665</v>
          </cell>
        </row>
        <row r="19">
          <cell r="F19">
            <v>105867.5</v>
          </cell>
        </row>
        <row r="20">
          <cell r="F20">
            <v>43800</v>
          </cell>
        </row>
        <row r="21">
          <cell r="F21">
            <v>4530</v>
          </cell>
        </row>
        <row r="22">
          <cell r="F22">
            <v>0</v>
          </cell>
        </row>
        <row r="24">
          <cell r="F24">
            <v>91810</v>
          </cell>
        </row>
        <row r="25">
          <cell r="F25">
            <v>62956.5</v>
          </cell>
        </row>
        <row r="26">
          <cell r="F26">
            <v>43800</v>
          </cell>
        </row>
        <row r="27">
          <cell r="F27">
            <v>2150</v>
          </cell>
        </row>
        <row r="28">
          <cell r="F28">
            <v>6189.8160000000007</v>
          </cell>
        </row>
        <row r="30">
          <cell r="F30">
            <v>114430</v>
          </cell>
        </row>
        <row r="31">
          <cell r="F31">
            <v>81897</v>
          </cell>
        </row>
        <row r="32">
          <cell r="F32">
            <v>43800</v>
          </cell>
        </row>
        <row r="33">
          <cell r="F33">
            <v>2790</v>
          </cell>
        </row>
        <row r="34">
          <cell r="F34">
            <v>8173.0880000000006</v>
          </cell>
        </row>
        <row r="36">
          <cell r="F36">
            <v>124980</v>
          </cell>
        </row>
        <row r="37">
          <cell r="F37">
            <v>82547</v>
          </cell>
        </row>
        <row r="38">
          <cell r="F38">
            <v>43800</v>
          </cell>
        </row>
        <row r="39">
          <cell r="F39">
            <v>4100</v>
          </cell>
        </row>
        <row r="40">
          <cell r="F40">
            <v>12310.991999999998</v>
          </cell>
        </row>
        <row r="42">
          <cell r="F42">
            <v>124955</v>
          </cell>
        </row>
        <row r="43">
          <cell r="F43">
            <v>70839.75</v>
          </cell>
        </row>
        <row r="44">
          <cell r="F44">
            <v>44961</v>
          </cell>
        </row>
        <row r="45">
          <cell r="F45">
            <v>3000</v>
          </cell>
        </row>
        <row r="46">
          <cell r="F46">
            <v>13000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A4" workbookViewId="0">
      <selection activeCell="I22" sqref="I22"/>
    </sheetView>
  </sheetViews>
  <sheetFormatPr defaultRowHeight="15" x14ac:dyDescent="0.25"/>
  <cols>
    <col min="1" max="1" width="15.7109375" bestFit="1" customWidth="1"/>
    <col min="2" max="2" width="16.42578125" customWidth="1"/>
    <col min="3" max="4" width="14.5703125" bestFit="1" customWidth="1"/>
    <col min="5" max="5" width="13.5703125" bestFit="1" customWidth="1"/>
    <col min="6" max="6" width="15.85546875" customWidth="1"/>
    <col min="7" max="7" width="14.5703125" bestFit="1" customWidth="1"/>
    <col min="8" max="8" width="12.7109375" bestFit="1" customWidth="1"/>
    <col min="9" max="9" width="15.140625" customWidth="1"/>
    <col min="10" max="10" width="14.5703125" bestFit="1" customWidth="1"/>
    <col min="11" max="11" width="13.7109375" customWidth="1"/>
  </cols>
  <sheetData>
    <row r="1" spans="1:11" ht="27.75" x14ac:dyDescent="0.6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4" x14ac:dyDescent="0.55000000000000004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24.75" thickBot="1" x14ac:dyDescent="0.6">
      <c r="A3" s="69" t="s">
        <v>11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25.5" customHeight="1" thickTop="1" thickBot="1" x14ac:dyDescent="0.3">
      <c r="A4" s="70" t="s">
        <v>2</v>
      </c>
      <c r="B4" s="72" t="s">
        <v>3</v>
      </c>
      <c r="C4" s="74" t="s">
        <v>4</v>
      </c>
      <c r="D4" s="75"/>
      <c r="E4" s="76"/>
      <c r="F4" s="77" t="s">
        <v>5</v>
      </c>
      <c r="G4" s="78"/>
      <c r="H4" s="79"/>
      <c r="I4" s="80" t="s">
        <v>6</v>
      </c>
      <c r="J4" s="81"/>
      <c r="K4" s="82"/>
    </row>
    <row r="5" spans="1:11" ht="24.75" thickBot="1" x14ac:dyDescent="0.3">
      <c r="A5" s="71"/>
      <c r="B5" s="73"/>
      <c r="C5" s="1" t="s">
        <v>7</v>
      </c>
      <c r="D5" s="2" t="s">
        <v>8</v>
      </c>
      <c r="E5" s="3" t="s">
        <v>9</v>
      </c>
      <c r="F5" s="4" t="s">
        <v>7</v>
      </c>
      <c r="G5" s="5" t="s">
        <v>8</v>
      </c>
      <c r="H5" s="6" t="s">
        <v>9</v>
      </c>
      <c r="I5" s="7" t="s">
        <v>7</v>
      </c>
      <c r="J5" s="8" t="s">
        <v>8</v>
      </c>
      <c r="K5" s="9" t="s">
        <v>9</v>
      </c>
    </row>
    <row r="6" spans="1:11" ht="25.5" thickTop="1" thickBot="1" x14ac:dyDescent="0.6">
      <c r="A6" s="58" t="s">
        <v>24</v>
      </c>
      <c r="B6" s="59"/>
      <c r="C6" s="59"/>
      <c r="D6" s="59"/>
      <c r="E6" s="59"/>
      <c r="F6" s="59"/>
      <c r="G6" s="59"/>
      <c r="H6" s="60"/>
      <c r="I6" s="61">
        <v>1782551</v>
      </c>
      <c r="J6" s="62"/>
      <c r="K6" s="63"/>
    </row>
    <row r="7" spans="1:11" ht="24.75" thickTop="1" x14ac:dyDescent="0.55000000000000004">
      <c r="A7" s="10" t="s">
        <v>12</v>
      </c>
      <c r="B7" s="11">
        <v>0.1789</v>
      </c>
      <c r="C7" s="12">
        <f>'[1]สรุปรายรับ-รายจ่าย'!$H$6</f>
        <v>139991</v>
      </c>
      <c r="D7" s="13">
        <f>'[1]สรุปรายรับ-รายจ่าย'!$H$7+'[1]สรุปรายรับ-รายจ่าย'!$H$8+'[1]สรุปรายรับ-รายจ่าย'!$H$9+'[1]สรุปรายรับ-รายจ่าย'!$H$10</f>
        <v>193305.26400000002</v>
      </c>
      <c r="E7" s="14">
        <f>C7-D7</f>
        <v>-53314.264000000025</v>
      </c>
      <c r="F7" s="15">
        <f>'[2]สรุปรายรับ-รายจ่าย'!$F$6</f>
        <v>167725</v>
      </c>
      <c r="G7" s="16">
        <f>'[2]สรุปรายรับ-รายจ่าย'!$F$7+'[2]สรุปรายรับ-รายจ่าย'!$F$8+'[2]สรุปรายรับ-รายจ่าย'!$F$9+'[2]สรุปรายรับ-รายจ่าย'!$F$10</f>
        <v>176032.35</v>
      </c>
      <c r="H7" s="17">
        <f>F7-G7</f>
        <v>-8307.3500000000058</v>
      </c>
      <c r="I7" s="18">
        <f>C7+F7</f>
        <v>307716</v>
      </c>
      <c r="J7" s="19">
        <f>D7+G7</f>
        <v>369337.61400000006</v>
      </c>
      <c r="K7" s="20">
        <f>I7-J7</f>
        <v>-61621.61400000006</v>
      </c>
    </row>
    <row r="8" spans="1:11" ht="24" x14ac:dyDescent="0.55000000000000004">
      <c r="A8" s="21" t="s">
        <v>13</v>
      </c>
      <c r="B8" s="22">
        <v>0.24440000000000001</v>
      </c>
      <c r="C8" s="23">
        <f>'[1]สรุปรายรับ-รายจ่าย'!$H$12</f>
        <v>155413</v>
      </c>
      <c r="D8" s="24">
        <f>'[1]สรุปรายรับ-รายจ่าย'!$H$13+'[1]สรุปรายรับ-รายจ่าย'!$H$14+'[1]สรุปรายรับ-รายจ่าย'!$H$15+'[1]สรุปรายรับ-รายจ่าย'!$H$16</f>
        <v>179060.212</v>
      </c>
      <c r="E8" s="25">
        <f t="shared" ref="E8:E18" si="0">C8-D8</f>
        <v>-23647.212</v>
      </c>
      <c r="F8" s="26">
        <f>'[2]สรุปรายรับ-รายจ่าย'!$F$12</f>
        <v>202215</v>
      </c>
      <c r="G8" s="27">
        <f>'[2]สรุปรายรับ-รายจ่าย'!$F$13+'[2]สรุปรายรับ-รายจ่าย'!$F$14+'[2]สรุปรายรับ-รายจ่าย'!$F$15+'[2]สรุปรายรับ-รายจ่าย'!$F$16</f>
        <v>205877.5</v>
      </c>
      <c r="H8" s="28">
        <f t="shared" ref="H8:H18" si="1">F8-G8</f>
        <v>-3662.5</v>
      </c>
      <c r="I8" s="29">
        <f t="shared" ref="I8:J18" si="2">C8+F8</f>
        <v>357628</v>
      </c>
      <c r="J8" s="30">
        <f t="shared" si="2"/>
        <v>384937.712</v>
      </c>
      <c r="K8" s="31">
        <f t="shared" ref="K8:K18" si="3">I8-J8</f>
        <v>-27309.712</v>
      </c>
    </row>
    <row r="9" spans="1:11" ht="24" x14ac:dyDescent="0.55000000000000004">
      <c r="A9" s="21" t="s">
        <v>14</v>
      </c>
      <c r="B9" s="22">
        <v>0.28349999999999997</v>
      </c>
      <c r="C9" s="23">
        <f>'[1]สรุปรายรับ-รายจ่าย'!$H$18</f>
        <v>223606</v>
      </c>
      <c r="D9" s="24">
        <f>'[1]สรุปรายรับ-รายจ่าย'!$H$19+'[1]สรุปรายรับ-รายจ่าย'!$H$20+'[1]สรุปรายรับ-รายจ่าย'!$H$21+'[1]สรุปรายรับ-รายจ่าย'!$H$22</f>
        <v>180684.584</v>
      </c>
      <c r="E9" s="25">
        <f t="shared" si="0"/>
        <v>42921.415999999997</v>
      </c>
      <c r="F9" s="26">
        <f>'[2]สรุปรายรับ-รายจ่าย'!$F$18</f>
        <v>154665</v>
      </c>
      <c r="G9" s="27">
        <f>'[2]สรุปรายรับ-รายจ่าย'!$F$19+'[2]สรุปรายรับ-รายจ่าย'!$F$20+'[2]สรุปรายรับ-รายจ่าย'!$F$21+'[2]สรุปรายรับ-รายจ่าย'!$F$22</f>
        <v>154197.5</v>
      </c>
      <c r="H9" s="28">
        <f t="shared" si="1"/>
        <v>467.5</v>
      </c>
      <c r="I9" s="29">
        <f t="shared" si="2"/>
        <v>378271</v>
      </c>
      <c r="J9" s="30">
        <f t="shared" si="2"/>
        <v>334882.08400000003</v>
      </c>
      <c r="K9" s="31">
        <f t="shared" si="3"/>
        <v>43388.915999999968</v>
      </c>
    </row>
    <row r="10" spans="1:11" ht="24" x14ac:dyDescent="0.55000000000000004">
      <c r="A10" s="21" t="s">
        <v>15</v>
      </c>
      <c r="B10" s="22">
        <v>0.2346</v>
      </c>
      <c r="C10" s="23">
        <f>'[1]สรุปรายรับ-รายจ่าย'!$H$24</f>
        <v>174598</v>
      </c>
      <c r="D10" s="24">
        <f>'[1]สรุปรายรับ-รายจ่าย'!$H$25+'[1]สรุปรายรับ-รายจ่าย'!$H$26+'[1]สรุปรายรับ-รายจ่าย'!$H$27+'[1]สรุปรายรับ-รายจ่าย'!$H$28</f>
        <v>271830.86799999996</v>
      </c>
      <c r="E10" s="25">
        <f t="shared" si="0"/>
        <v>-97232.867999999959</v>
      </c>
      <c r="F10" s="26">
        <f>'[2]สรุปรายรับ-รายจ่าย'!$F$24</f>
        <v>91810</v>
      </c>
      <c r="G10" s="27">
        <f>'[2]สรุปรายรับ-รายจ่าย'!$F$25+'[2]สรุปรายรับ-รายจ่าย'!$F$26+'[2]สรุปรายรับ-รายจ่าย'!$F$27+'[2]สรุปรายรับ-รายจ่าย'!$F$28</f>
        <v>115096.31600000001</v>
      </c>
      <c r="H10" s="28">
        <f t="shared" si="1"/>
        <v>-23286.316000000006</v>
      </c>
      <c r="I10" s="29">
        <f t="shared" si="2"/>
        <v>266408</v>
      </c>
      <c r="J10" s="30">
        <f t="shared" si="2"/>
        <v>386927.18399999995</v>
      </c>
      <c r="K10" s="31">
        <f t="shared" si="3"/>
        <v>-120519.18399999995</v>
      </c>
    </row>
    <row r="11" spans="1:11" ht="24" x14ac:dyDescent="0.55000000000000004">
      <c r="A11" s="21" t="s">
        <v>16</v>
      </c>
      <c r="B11" s="22">
        <v>0.15479999999999999</v>
      </c>
      <c r="C11" s="23">
        <f>'[1]สรุปรายรับ-รายจ่าย'!$H$30</f>
        <v>104329</v>
      </c>
      <c r="D11" s="24">
        <f>'[1]สรุปรายรับ-รายจ่าย'!$H$31+'[1]สรุปรายรับ-รายจ่าย'!$H$32+'[1]สรุปรายรับ-รายจ่าย'!$H$33+'[1]สรุปรายรับ-รายจ่าย'!$H$34</f>
        <v>182200.42</v>
      </c>
      <c r="E11" s="25">
        <f t="shared" si="0"/>
        <v>-77871.420000000013</v>
      </c>
      <c r="F11" s="26">
        <f>'[2]สรุปรายรับ-รายจ่าย'!$F$30</f>
        <v>114430</v>
      </c>
      <c r="G11" s="27">
        <f>'[2]สรุปรายรับ-รายจ่าย'!$F$31+'[2]สรุปรายรับ-รายจ่าย'!$F$32+'[2]สรุปรายรับ-รายจ่าย'!$F$33+'[2]สรุปรายรับ-รายจ่าย'!$F$34</f>
        <v>136660.08799999999</v>
      </c>
      <c r="H11" s="28">
        <f t="shared" si="1"/>
        <v>-22230.087999999989</v>
      </c>
      <c r="I11" s="29">
        <f t="shared" si="2"/>
        <v>218759</v>
      </c>
      <c r="J11" s="30">
        <f t="shared" si="2"/>
        <v>318860.50800000003</v>
      </c>
      <c r="K11" s="31">
        <f t="shared" si="3"/>
        <v>-100101.50800000003</v>
      </c>
    </row>
    <row r="12" spans="1:11" ht="24" x14ac:dyDescent="0.55000000000000004">
      <c r="A12" s="21" t="s">
        <v>17</v>
      </c>
      <c r="B12" s="22">
        <v>0.2102</v>
      </c>
      <c r="C12" s="23">
        <f>'[1]สรุปรายรับ-รายจ่าย'!$H$36</f>
        <v>161892</v>
      </c>
      <c r="D12" s="24">
        <f>'[1]สรุปรายรับ-รายจ่าย'!$H$37+'[1]สรุปรายรับ-รายจ่าย'!$H$38+'[1]สรุปรายรับ-รายจ่าย'!$H$39+'[1]สรุปรายรับ-รายจ่าย'!$H$40</f>
        <v>207277.598</v>
      </c>
      <c r="E12" s="25">
        <f t="shared" si="0"/>
        <v>-45385.597999999998</v>
      </c>
      <c r="F12" s="26">
        <f>'[2]สรุปรายรับ-รายจ่าย'!$F$36</f>
        <v>124980</v>
      </c>
      <c r="G12" s="27">
        <f>'[2]สรุปรายรับ-รายจ่าย'!$F$37+'[2]สรุปรายรับ-รายจ่าย'!$F$38+'[2]สรุปรายรับ-รายจ่าย'!$F$39+'[2]สรุปรายรับ-รายจ่าย'!$F$40</f>
        <v>142757.992</v>
      </c>
      <c r="H12" s="28">
        <f t="shared" si="1"/>
        <v>-17777.991999999998</v>
      </c>
      <c r="I12" s="29">
        <f t="shared" si="2"/>
        <v>286872</v>
      </c>
      <c r="J12" s="30">
        <f t="shared" si="2"/>
        <v>350035.58999999997</v>
      </c>
      <c r="K12" s="31">
        <f t="shared" si="3"/>
        <v>-63163.589999999967</v>
      </c>
    </row>
    <row r="13" spans="1:11" ht="24" x14ac:dyDescent="0.55000000000000004">
      <c r="A13" s="21" t="s">
        <v>18</v>
      </c>
      <c r="B13" s="22">
        <v>0.26669999999999999</v>
      </c>
      <c r="C13" s="23">
        <f>'[1]สรุปรายรับ-รายจ่าย'!$H$42</f>
        <v>202154</v>
      </c>
      <c r="D13" s="24">
        <f>'[1]สรุปรายรับ-รายจ่าย'!$H$43+'[1]สรุปรายรับ-รายจ่าย'!$H$44+'[1]สรุปรายรับ-รายจ่าย'!$H$45+'[1]สรุปรายรับ-รายจ่าย'!$H$46</f>
        <v>205120.7</v>
      </c>
      <c r="E13" s="25">
        <f t="shared" si="0"/>
        <v>-2966.7000000000116</v>
      </c>
      <c r="F13" s="26">
        <f>'[2]สรุปรายรับ-รายจ่าย'!$F$42</f>
        <v>124955</v>
      </c>
      <c r="G13" s="27">
        <f>'[2]สรุปรายรับ-รายจ่าย'!$F$43+'[2]สรุปรายรับ-รายจ่าย'!$F$44+'[2]สรุปรายรับ-รายจ่าย'!$F$45+'[2]สรุปรายรับ-รายจ่าย'!$F$46</f>
        <v>131800.75</v>
      </c>
      <c r="H13" s="28">
        <f t="shared" si="1"/>
        <v>-6845.75</v>
      </c>
      <c r="I13" s="29">
        <f t="shared" si="2"/>
        <v>327109</v>
      </c>
      <c r="J13" s="30">
        <f t="shared" si="2"/>
        <v>336921.45</v>
      </c>
      <c r="K13" s="31">
        <f t="shared" si="3"/>
        <v>-9812.4500000000116</v>
      </c>
    </row>
    <row r="14" spans="1:11" ht="24" x14ac:dyDescent="0.55000000000000004">
      <c r="A14" s="21" t="s">
        <v>19</v>
      </c>
      <c r="B14" s="22"/>
      <c r="C14" s="23"/>
      <c r="D14" s="24"/>
      <c r="E14" s="46">
        <f t="shared" si="0"/>
        <v>0</v>
      </c>
      <c r="F14" s="26"/>
      <c r="G14" s="27"/>
      <c r="H14" s="28">
        <f t="shared" si="1"/>
        <v>0</v>
      </c>
      <c r="I14" s="29">
        <f t="shared" si="2"/>
        <v>0</v>
      </c>
      <c r="J14" s="30">
        <f t="shared" si="2"/>
        <v>0</v>
      </c>
      <c r="K14" s="31">
        <f t="shared" si="3"/>
        <v>0</v>
      </c>
    </row>
    <row r="15" spans="1:11" ht="24" x14ac:dyDescent="0.55000000000000004">
      <c r="A15" s="21" t="s">
        <v>20</v>
      </c>
      <c r="B15" s="22"/>
      <c r="C15" s="23"/>
      <c r="D15" s="24"/>
      <c r="E15" s="25">
        <f t="shared" si="0"/>
        <v>0</v>
      </c>
      <c r="F15" s="26"/>
      <c r="G15" s="27"/>
      <c r="H15" s="28">
        <f t="shared" si="1"/>
        <v>0</v>
      </c>
      <c r="I15" s="29">
        <f t="shared" si="2"/>
        <v>0</v>
      </c>
      <c r="J15" s="30">
        <f t="shared" si="2"/>
        <v>0</v>
      </c>
      <c r="K15" s="31">
        <f t="shared" si="3"/>
        <v>0</v>
      </c>
    </row>
    <row r="16" spans="1:11" ht="24" x14ac:dyDescent="0.55000000000000004">
      <c r="A16" s="21" t="s">
        <v>21</v>
      </c>
      <c r="B16" s="22"/>
      <c r="C16" s="23"/>
      <c r="D16" s="24"/>
      <c r="E16" s="25">
        <f t="shared" si="0"/>
        <v>0</v>
      </c>
      <c r="F16" s="26"/>
      <c r="G16" s="27"/>
      <c r="H16" s="28">
        <f t="shared" si="1"/>
        <v>0</v>
      </c>
      <c r="I16" s="29">
        <f t="shared" si="2"/>
        <v>0</v>
      </c>
      <c r="J16" s="30">
        <f t="shared" si="2"/>
        <v>0</v>
      </c>
      <c r="K16" s="31">
        <f t="shared" si="3"/>
        <v>0</v>
      </c>
    </row>
    <row r="17" spans="1:11" ht="24" x14ac:dyDescent="0.55000000000000004">
      <c r="A17" s="21" t="s">
        <v>22</v>
      </c>
      <c r="B17" s="22"/>
      <c r="C17" s="23"/>
      <c r="D17" s="24"/>
      <c r="E17" s="25">
        <f t="shared" si="0"/>
        <v>0</v>
      </c>
      <c r="F17" s="26"/>
      <c r="G17" s="27"/>
      <c r="H17" s="28">
        <f t="shared" si="1"/>
        <v>0</v>
      </c>
      <c r="I17" s="29">
        <f t="shared" si="2"/>
        <v>0</v>
      </c>
      <c r="J17" s="30">
        <f t="shared" si="2"/>
        <v>0</v>
      </c>
      <c r="K17" s="31">
        <f t="shared" si="3"/>
        <v>0</v>
      </c>
    </row>
    <row r="18" spans="1:11" ht="24.75" thickBot="1" x14ac:dyDescent="0.6">
      <c r="A18" s="32" t="s">
        <v>23</v>
      </c>
      <c r="B18" s="33"/>
      <c r="C18" s="34"/>
      <c r="D18" s="35"/>
      <c r="E18" s="36">
        <f t="shared" si="0"/>
        <v>0</v>
      </c>
      <c r="F18" s="37"/>
      <c r="G18" s="38"/>
      <c r="H18" s="39">
        <f t="shared" si="1"/>
        <v>0</v>
      </c>
      <c r="I18" s="40">
        <f t="shared" si="2"/>
        <v>0</v>
      </c>
      <c r="J18" s="41">
        <f t="shared" si="2"/>
        <v>0</v>
      </c>
      <c r="K18" s="42">
        <f t="shared" si="3"/>
        <v>0</v>
      </c>
    </row>
    <row r="19" spans="1:11" ht="25.5" thickTop="1" thickBot="1" x14ac:dyDescent="0.6">
      <c r="A19" s="47" t="s">
        <v>10</v>
      </c>
      <c r="B19" s="57">
        <f>((B7+B8+B9+B10+B11+B12+B13+B14+B15+B16+B17+B18)/7)</f>
        <v>0.22472857142857142</v>
      </c>
      <c r="C19" s="48">
        <f>SUM(C7:C18)</f>
        <v>1161983</v>
      </c>
      <c r="D19" s="49">
        <f t="shared" ref="D19:K19" si="4">SUM(D7:D18)</f>
        <v>1419479.6459999999</v>
      </c>
      <c r="E19" s="50">
        <f t="shared" si="4"/>
        <v>-257496.64600000001</v>
      </c>
      <c r="F19" s="51">
        <f t="shared" si="4"/>
        <v>980780</v>
      </c>
      <c r="G19" s="52">
        <f t="shared" si="4"/>
        <v>1062422.4959999998</v>
      </c>
      <c r="H19" s="53">
        <f t="shared" si="4"/>
        <v>-81642.495999999999</v>
      </c>
      <c r="I19" s="54">
        <f t="shared" si="4"/>
        <v>2142763</v>
      </c>
      <c r="J19" s="55">
        <f t="shared" si="4"/>
        <v>2481902.142</v>
      </c>
      <c r="K19" s="56">
        <f t="shared" si="4"/>
        <v>-339139.14200000005</v>
      </c>
    </row>
    <row r="20" spans="1:11" ht="25.5" thickTop="1" thickBot="1" x14ac:dyDescent="0.6">
      <c r="A20" s="58" t="s">
        <v>25</v>
      </c>
      <c r="B20" s="59"/>
      <c r="C20" s="59"/>
      <c r="D20" s="59"/>
      <c r="E20" s="59"/>
      <c r="F20" s="59"/>
      <c r="G20" s="59"/>
      <c r="H20" s="60"/>
      <c r="I20" s="64">
        <f>I6+K19</f>
        <v>1443411.858</v>
      </c>
      <c r="J20" s="65"/>
      <c r="K20" s="66"/>
    </row>
    <row r="21" spans="1:11" ht="24.75" thickTop="1" x14ac:dyDescent="0.55000000000000004">
      <c r="A21" s="45"/>
      <c r="B21" s="44"/>
      <c r="C21" s="45"/>
      <c r="D21" s="45"/>
      <c r="E21" s="45"/>
      <c r="F21" s="45"/>
      <c r="G21" s="45"/>
      <c r="H21" s="45"/>
      <c r="I21" s="45"/>
      <c r="J21" s="45"/>
      <c r="K21" s="45"/>
    </row>
    <row r="22" spans="1:11" ht="24" x14ac:dyDescent="0.55000000000000004">
      <c r="A22" s="43" t="s">
        <v>26</v>
      </c>
      <c r="B22" s="44"/>
      <c r="C22" s="45"/>
      <c r="D22" s="45"/>
      <c r="E22" s="45"/>
      <c r="F22" s="45"/>
      <c r="G22" s="45"/>
      <c r="H22" s="45"/>
      <c r="I22" s="45"/>
      <c r="J22" s="45"/>
      <c r="K22" s="45"/>
    </row>
    <row r="23" spans="1:11" ht="24" x14ac:dyDescent="0.55000000000000004">
      <c r="A23" s="45" t="s">
        <v>27</v>
      </c>
      <c r="B23" s="44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24" x14ac:dyDescent="0.55000000000000004">
      <c r="A24" s="45" t="s">
        <v>28</v>
      </c>
      <c r="B24" s="44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24" x14ac:dyDescent="0.55000000000000004">
      <c r="A25" s="45"/>
      <c r="B25" s="44"/>
      <c r="C25" s="45"/>
      <c r="D25" s="45"/>
      <c r="E25" s="45"/>
      <c r="F25" s="45"/>
      <c r="G25" s="45"/>
      <c r="H25" s="45"/>
      <c r="I25" s="45"/>
      <c r="J25" s="45"/>
      <c r="K25" s="45"/>
    </row>
  </sheetData>
  <mergeCells count="12">
    <mergeCell ref="A6:H6"/>
    <mergeCell ref="I6:K6"/>
    <mergeCell ref="A20:H20"/>
    <mergeCell ref="I20:K20"/>
    <mergeCell ref="A1:K1"/>
    <mergeCell ref="A2:K2"/>
    <mergeCell ref="A3:K3"/>
    <mergeCell ref="A4:A5"/>
    <mergeCell ref="B4:B5"/>
    <mergeCell ref="C4:E4"/>
    <mergeCell ref="F4:H4"/>
    <mergeCell ref="I4:K4"/>
  </mergeCells>
  <printOptions horizontalCentered="1" verticalCentered="1"/>
  <pageMargins left="0" right="0" top="0.75" bottom="0.75" header="0.3" footer="0.3"/>
  <pageSetup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FHT-C490</dc:creator>
  <cp:lastModifiedBy>FHT-C387</cp:lastModifiedBy>
  <cp:lastPrinted>2015-01-19T06:56:35Z</cp:lastPrinted>
  <dcterms:created xsi:type="dcterms:W3CDTF">2014-05-19T08:02:35Z</dcterms:created>
  <dcterms:modified xsi:type="dcterms:W3CDTF">2015-05-11T01:54:10Z</dcterms:modified>
</cp:coreProperties>
</file>